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2760" windowWidth="19020" windowHeight="11580" activeTab="0"/>
  </bookViews>
  <sheets>
    <sheet name="PLAN RASHODA I IZDATAKA" sheetId="1" r:id="rId1"/>
  </sheets>
  <definedNames/>
  <calcPr fullCalcOnLoad="1"/>
</workbook>
</file>

<file path=xl/sharedStrings.xml><?xml version="1.0" encoding="utf-8"?>
<sst xmlns="http://schemas.openxmlformats.org/spreadsheetml/2006/main" count="144" uniqueCount="87">
  <si>
    <t>RASHODI POSLOVANJA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</si>
  <si>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</si>
  <si>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</si>
  <si>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</si>
  <si>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</si>
  <si>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</si>
  <si>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</si>
  <si>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</si>
  <si>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</si>
  <si>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</si>
  <si>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</si>
  <si>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</si>
  <si>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</si>
  <si>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</si>
  <si>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</si>
  <si>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</si>
  <si>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</si>
  <si>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</si>
  <si>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</si>
  <si>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i dijelovi za tekuće i investicijsko održavanj</t>
  </si>
  <si>
    <t>Usluge telefona, telefaksa</t>
  </si>
  <si>
    <t>Ostale usluge tekućeg i investicijskog održavanja</t>
  </si>
  <si>
    <t>Opskrba vodom</t>
  </si>
  <si>
    <t>Iznošenje i odvoz smeća</t>
  </si>
  <si>
    <t>Ostale računalne usluge</t>
  </si>
  <si>
    <t>Reprezentacija</t>
  </si>
  <si>
    <t>Usluge platnog prometa</t>
  </si>
  <si>
    <t>Električna energija</t>
  </si>
  <si>
    <t>Tisak</t>
  </si>
  <si>
    <t>Ostali rashodi za službena putovanja</t>
  </si>
  <si>
    <t>Ostali materijal za potrebe red.poslov.</t>
  </si>
  <si>
    <t>Sitni inventar</t>
  </si>
  <si>
    <t>Auto gume</t>
  </si>
  <si>
    <t>Poštarina</t>
  </si>
  <si>
    <t>Ostale intelektualne usluge</t>
  </si>
  <si>
    <t>Usluge čuvanja imovine i osoba</t>
  </si>
  <si>
    <t>Ostale nespomenute usluge</t>
  </si>
  <si>
    <t>Rashodi protokola</t>
  </si>
  <si>
    <t>Plin</t>
  </si>
  <si>
    <t>Uredski namještaj</t>
  </si>
  <si>
    <t>Službena, radna i zaštitna odjeća i obuća</t>
  </si>
  <si>
    <t>Namirnice za školsku kuhinju</t>
  </si>
  <si>
    <t>Materijal i dijelovi za tek. i inv. održ.građ.obj.</t>
  </si>
  <si>
    <t>Usluge tekućeg i inv. održavanja postrojenja i opreme</t>
  </si>
  <si>
    <t>Deratizacija i dezinskecija</t>
  </si>
  <si>
    <t>Tečajevi i stručni ispiti</t>
  </si>
  <si>
    <t>Gorivo za škoslki kombi</t>
  </si>
  <si>
    <t>Prijevoz učenika</t>
  </si>
  <si>
    <t>Usluge tekućeg i inv. održavanja prijevoznih sredstava</t>
  </si>
  <si>
    <t>Laboratorijske usluge</t>
  </si>
  <si>
    <t>Usluge registracije prijevoznih sred.</t>
  </si>
  <si>
    <t>Premije osiguranja prijevoznih sred.</t>
  </si>
  <si>
    <t>Osnovni materija i sirovovine</t>
  </si>
  <si>
    <t>Materijal i dijelovi za tek. i inv. održ.postr.i opreme</t>
  </si>
  <si>
    <t>Materijal i dijelovi za tek. i inv. održ.prijevoznih sredstava</t>
  </si>
  <si>
    <t>Grafičke i tiskarske usluge, fotokorpiranja i sl.</t>
  </si>
  <si>
    <t>Tuzemne članarine</t>
  </si>
  <si>
    <t>Ostale pristojbe i naknade</t>
  </si>
  <si>
    <t>Premije osiguranja učenika</t>
  </si>
  <si>
    <t xml:space="preserve">račun </t>
  </si>
  <si>
    <t>izdatka</t>
  </si>
  <si>
    <t>rashoda/</t>
  </si>
  <si>
    <t>naziv računa</t>
  </si>
  <si>
    <t>planirana</t>
  </si>
  <si>
    <t>vrijednost</t>
  </si>
  <si>
    <t xml:space="preserve">planirana </t>
  </si>
  <si>
    <t>vrijednsot</t>
  </si>
  <si>
    <t>bez PDVa</t>
  </si>
  <si>
    <t>Topla voda</t>
  </si>
  <si>
    <t>Obavezni i preventivni zdrv.preg.zapos.</t>
  </si>
  <si>
    <t>Usluge čišćenja objekta</t>
  </si>
  <si>
    <t>Centar za odgoj i obrazovanje Ivan Štark</t>
  </si>
  <si>
    <t>Osijek, Drinska 12b</t>
  </si>
  <si>
    <t>ukupno</t>
  </si>
  <si>
    <t>jednostavna</t>
  </si>
  <si>
    <t>postupak i</t>
  </si>
  <si>
    <t xml:space="preserve">način </t>
  </si>
  <si>
    <t>nabave</t>
  </si>
  <si>
    <t>ravnateljica Centra:</t>
  </si>
  <si>
    <t>Uređaji</t>
  </si>
  <si>
    <t>Zakupnine i najmanine</t>
  </si>
  <si>
    <t>Ostala uredska oprema</t>
  </si>
  <si>
    <t>Strojevi</t>
  </si>
  <si>
    <t>Oprema</t>
  </si>
  <si>
    <t>PLAN NABAVE 2023. GODINA</t>
  </si>
  <si>
    <t>2023.</t>
  </si>
  <si>
    <t>Mr.sc. Maja Radoš-Bučma, dipl.defektolog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</si>
</sst>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42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3" fillId="41" borderId="7" applyNumberFormat="0" applyAlignment="0" applyProtection="0"/>
    <xf numFmtId="0" fontId="44" fillId="41" borderId="8" applyNumberFormat="0" applyAlignment="0" applyProtection="0"/>
    <xf numFmtId="0" fontId="15" fillId="0" borderId="9" applyNumberFormat="0" applyFill="0" applyAlignment="0" applyProtection="0"/>
    <xf numFmtId="0" fontId="45" fillId="4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4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7" fillId="0" borderId="19" xfId="0" applyNumberFormat="1" applyFont="1" applyFill="1" applyBorder="1" applyAlignment="1" applyProtection="1">
      <alignment horizontal="center"/>
      <protection/>
    </xf>
    <xf numFmtId="0" fontId="57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57" fillId="0" borderId="19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4" fontId="21" fillId="0" borderId="19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wrapText="1"/>
    </xf>
    <xf numFmtId="0" fontId="29" fillId="0" borderId="19" xfId="0" applyNumberFormat="1" applyFont="1" applyFill="1" applyBorder="1" applyAlignment="1" applyProtection="1">
      <alignment horizontal="center"/>
      <protection/>
    </xf>
    <xf numFmtId="0" fontId="29" fillId="0" borderId="19" xfId="0" applyNumberFormat="1" applyFont="1" applyFill="1" applyBorder="1" applyAlignment="1" applyProtection="1">
      <alignment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wrapText="1"/>
    </xf>
    <xf numFmtId="4" fontId="26" fillId="0" borderId="20" xfId="0" applyNumberFormat="1" applyFont="1" applyFill="1" applyBorder="1" applyAlignment="1" applyProtection="1">
      <alignment/>
      <protection/>
    </xf>
    <xf numFmtId="4" fontId="22" fillId="0" borderId="20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4" fillId="32" borderId="23" xfId="0" applyNumberFormat="1" applyFont="1" applyFill="1" applyBorder="1" applyAlignment="1" applyProtection="1">
      <alignment horizontal="center" vertical="center"/>
      <protection/>
    </xf>
    <xf numFmtId="0" fontId="24" fillId="32" borderId="24" xfId="0" applyNumberFormat="1" applyFont="1" applyFill="1" applyBorder="1" applyAlignment="1" applyProtection="1">
      <alignment horizontal="center" vertical="center"/>
      <protection/>
    </xf>
    <xf numFmtId="0" fontId="24" fillId="32" borderId="25" xfId="0" applyNumberFormat="1" applyFont="1" applyFill="1" applyBorder="1" applyAlignment="1" applyProtection="1">
      <alignment horizontal="center" vertical="center"/>
      <protection/>
    </xf>
    <xf numFmtId="0" fontId="23" fillId="32" borderId="21" xfId="0" applyNumberFormat="1" applyFont="1" applyFill="1" applyBorder="1" applyAlignment="1" applyProtection="1">
      <alignment horizontal="center" vertical="center" wrapText="1"/>
      <protection/>
    </xf>
    <xf numFmtId="0" fontId="23" fillId="32" borderId="26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23" fillId="32" borderId="22" xfId="0" applyNumberFormat="1" applyFont="1" applyFill="1" applyBorder="1" applyAlignment="1" applyProtection="1">
      <alignment horizontal="center" vertical="center" wrapText="1"/>
      <protection/>
    </xf>
    <xf numFmtId="0" fontId="23" fillId="32" borderId="0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/>
      <protection/>
    </xf>
    <xf numFmtId="0" fontId="23" fillId="32" borderId="20" xfId="0" applyNumberFormat="1" applyFont="1" applyFill="1" applyBorder="1" applyAlignment="1" applyProtection="1">
      <alignment horizontal="center" vertical="center" wrapText="1"/>
      <protection/>
    </xf>
    <xf numFmtId="0" fontId="23" fillId="32" borderId="27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4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/>
      <protection/>
    </xf>
    <xf numFmtId="0" fontId="57" fillId="0" borderId="19" xfId="0" applyNumberFormat="1" applyFont="1" applyFill="1" applyBorder="1" applyAlignment="1" applyProtection="1">
      <alignment/>
      <protection/>
    </xf>
    <xf numFmtId="4" fontId="59" fillId="0" borderId="19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wrapText="1"/>
      <protection/>
    </xf>
    <xf numFmtId="4" fontId="59" fillId="0" borderId="2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4" fillId="32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zoomScalePageLayoutView="0" workbookViewId="0" topLeftCell="A13">
      <selection activeCell="R15" sqref="R15"/>
    </sheetView>
  </sheetViews>
  <sheetFormatPr defaultColWidth="11.421875" defaultRowHeight="12.75"/>
  <cols>
    <col min="1" max="1" width="11.57421875" style="6" bestFit="1" customWidth="1"/>
    <col min="2" max="2" width="34.421875" style="7" customWidth="1"/>
    <col min="3" max="3" width="14.7109375" style="1" customWidth="1"/>
    <col min="4" max="4" width="0.2890625" style="1" hidden="1" customWidth="1"/>
    <col min="5" max="5" width="17.7109375" style="1" hidden="1" customWidth="1"/>
    <col min="6" max="6" width="12.57421875" style="1" hidden="1" customWidth="1"/>
    <col min="7" max="7" width="13.57421875" style="1" hidden="1" customWidth="1"/>
    <col min="8" max="8" width="6.421875" style="1" hidden="1" customWidth="1"/>
    <col min="9" max="9" width="10.28125" style="1" hidden="1" customWidth="1"/>
    <col min="10" max="10" width="11.28125" style="1" hidden="1" customWidth="1"/>
    <col min="11" max="11" width="8.28125" style="1" hidden="1" customWidth="1"/>
    <col min="12" max="12" width="12.8515625" style="1" hidden="1" customWidth="1"/>
    <col min="13" max="13" width="3.421875" style="1" hidden="1" customWidth="1"/>
    <col min="14" max="14" width="14.7109375" style="2" customWidth="1"/>
    <col min="15" max="15" width="18.7109375" style="2" customWidth="1"/>
    <col min="16" max="16" width="11.421875" style="2" customWidth="1"/>
    <col min="17" max="17" width="11.7109375" style="2" bestFit="1" customWidth="1"/>
    <col min="18" max="18" width="11.421875" style="2" customWidth="1"/>
    <col min="19" max="19" width="11.7109375" style="2" bestFit="1" customWidth="1"/>
    <col min="20" max="20" width="11.421875" style="2" customWidth="1"/>
    <col min="21" max="21" width="11.7109375" style="2" bestFit="1" customWidth="1"/>
    <col min="22" max="16384" width="11.421875" style="2" customWidth="1"/>
  </cols>
  <sheetData>
    <row r="1" spans="1:2" ht="12.75">
      <c r="A1" s="61" t="s">
        <v>71</v>
      </c>
      <c r="B1" s="61"/>
    </row>
    <row r="2" spans="1:2" ht="12.75">
      <c r="A2" s="61" t="s">
        <v>72</v>
      </c>
      <c r="B2" s="61"/>
    </row>
    <row r="4" spans="1:15" ht="24" customHeight="1">
      <c r="A4" s="61" t="s">
        <v>84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ht="21.75" customHeight="1"/>
    <row r="6" spans="1:15" ht="12.75">
      <c r="A6" s="33" t="s">
        <v>59</v>
      </c>
      <c r="B6" s="36" t="s">
        <v>62</v>
      </c>
      <c r="C6" s="37" t="s">
        <v>63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8" t="s">
        <v>65</v>
      </c>
      <c r="O6" s="30" t="s">
        <v>75</v>
      </c>
    </row>
    <row r="7" spans="1:15" ht="12.75">
      <c r="A7" s="34" t="s">
        <v>61</v>
      </c>
      <c r="B7" s="39"/>
      <c r="C7" s="40" t="s">
        <v>64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66</v>
      </c>
      <c r="O7" s="31" t="s">
        <v>76</v>
      </c>
    </row>
    <row r="8" spans="1:19" ht="12.75">
      <c r="A8" s="35" t="s">
        <v>60</v>
      </c>
      <c r="B8" s="42"/>
      <c r="C8" s="43" t="s">
        <v>85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4" t="s">
        <v>67</v>
      </c>
      <c r="O8" s="32" t="s">
        <v>77</v>
      </c>
      <c r="Q8" s="60"/>
      <c r="S8" s="60"/>
    </row>
    <row r="9" spans="1:15" s="26" customFormat="1" ht="12.75">
      <c r="A9" s="53">
        <v>3</v>
      </c>
      <c r="B9" s="54" t="s">
        <v>0</v>
      </c>
      <c r="C9" s="28">
        <f>C10+C67</f>
        <v>325260</v>
      </c>
      <c r="D9" s="29"/>
      <c r="E9" s="29"/>
      <c r="F9" s="29"/>
      <c r="G9" s="29"/>
      <c r="H9" s="55"/>
      <c r="I9" s="55"/>
      <c r="J9" s="55"/>
      <c r="K9" s="55"/>
      <c r="L9" s="29"/>
      <c r="M9" s="29"/>
      <c r="N9" s="22">
        <f>C9-C9*20%</f>
        <v>260208</v>
      </c>
      <c r="O9" s="50"/>
    </row>
    <row r="10" spans="1:15" s="3" customFormat="1" ht="12.75">
      <c r="A10" s="8">
        <v>32</v>
      </c>
      <c r="B10" s="9" t="s">
        <v>1</v>
      </c>
      <c r="C10" s="15">
        <f>C11+C37+C59</f>
        <v>324260</v>
      </c>
      <c r="D10" s="15"/>
      <c r="E10" s="15"/>
      <c r="F10" s="15"/>
      <c r="G10" s="15"/>
      <c r="H10" s="15"/>
      <c r="I10" s="15"/>
      <c r="J10" s="15"/>
      <c r="K10" s="15"/>
      <c r="L10" s="22"/>
      <c r="M10" s="22"/>
      <c r="N10" s="22">
        <f aca="true" t="shared" si="0" ref="N10:N71">C10-C10*20%</f>
        <v>259408</v>
      </c>
      <c r="O10" s="46"/>
    </row>
    <row r="11" spans="1:20" s="17" customFormat="1" ht="12.75">
      <c r="A11" s="12">
        <v>321</v>
      </c>
      <c r="B11" s="13" t="s">
        <v>2</v>
      </c>
      <c r="C11" s="52">
        <f>C12+C13+C14+C15+C16+C17</f>
        <v>9000</v>
      </c>
      <c r="D11" s="16"/>
      <c r="E11" s="16"/>
      <c r="F11" s="16"/>
      <c r="G11" s="16"/>
      <c r="H11" s="16"/>
      <c r="I11" s="16"/>
      <c r="J11" s="16"/>
      <c r="K11" s="16"/>
      <c r="L11" s="52"/>
      <c r="M11" s="52"/>
      <c r="N11" s="52">
        <f t="shared" si="0"/>
        <v>7200</v>
      </c>
      <c r="O11" s="51"/>
      <c r="P11" s="58"/>
      <c r="Q11" s="58"/>
      <c r="R11" s="58"/>
      <c r="S11" s="56"/>
      <c r="T11" s="56"/>
    </row>
    <row r="12" spans="1:15" ht="12.75">
      <c r="A12" s="10">
        <v>32111</v>
      </c>
      <c r="B12" s="11" t="s">
        <v>11</v>
      </c>
      <c r="C12" s="15">
        <v>3500</v>
      </c>
      <c r="D12" s="14"/>
      <c r="E12" s="14"/>
      <c r="F12" s="14"/>
      <c r="G12" s="14"/>
      <c r="H12" s="14"/>
      <c r="I12" s="14"/>
      <c r="J12" s="14"/>
      <c r="K12" s="14"/>
      <c r="L12" s="22"/>
      <c r="M12" s="22"/>
      <c r="N12" s="22">
        <v>3500</v>
      </c>
      <c r="O12" s="45" t="s">
        <v>74</v>
      </c>
    </row>
    <row r="13" spans="1:15" ht="25.5">
      <c r="A13" s="10">
        <v>32113</v>
      </c>
      <c r="B13" s="11" t="s">
        <v>12</v>
      </c>
      <c r="C13" s="15">
        <v>2000</v>
      </c>
      <c r="D13" s="14"/>
      <c r="E13" s="14"/>
      <c r="F13" s="14"/>
      <c r="G13" s="14"/>
      <c r="H13" s="14"/>
      <c r="I13" s="14"/>
      <c r="J13" s="14"/>
      <c r="K13" s="14"/>
      <c r="L13" s="22"/>
      <c r="M13" s="22"/>
      <c r="N13" s="22">
        <f t="shared" si="0"/>
        <v>1600</v>
      </c>
      <c r="O13" s="45" t="s">
        <v>74</v>
      </c>
    </row>
    <row r="14" spans="1:15" ht="25.5">
      <c r="A14" s="10">
        <v>32115</v>
      </c>
      <c r="B14" s="11" t="s">
        <v>13</v>
      </c>
      <c r="C14" s="15">
        <v>1000</v>
      </c>
      <c r="D14" s="14"/>
      <c r="E14" s="14"/>
      <c r="F14" s="14"/>
      <c r="G14" s="14"/>
      <c r="H14" s="14"/>
      <c r="I14" s="14"/>
      <c r="J14" s="14"/>
      <c r="K14" s="14"/>
      <c r="L14" s="22"/>
      <c r="M14" s="22"/>
      <c r="N14" s="22">
        <f t="shared" si="0"/>
        <v>800</v>
      </c>
      <c r="O14" s="45" t="s">
        <v>74</v>
      </c>
    </row>
    <row r="15" spans="1:15" ht="12.75">
      <c r="A15" s="10">
        <v>32119</v>
      </c>
      <c r="B15" s="11" t="s">
        <v>29</v>
      </c>
      <c r="C15" s="15">
        <v>500</v>
      </c>
      <c r="D15" s="14"/>
      <c r="E15" s="14"/>
      <c r="F15" s="14"/>
      <c r="G15" s="14"/>
      <c r="H15" s="14"/>
      <c r="I15" s="14"/>
      <c r="J15" s="14"/>
      <c r="K15" s="14"/>
      <c r="L15" s="22"/>
      <c r="M15" s="22"/>
      <c r="N15" s="22">
        <f t="shared" si="0"/>
        <v>400</v>
      </c>
      <c r="O15" s="45" t="s">
        <v>74</v>
      </c>
    </row>
    <row r="16" spans="1:15" ht="12.75">
      <c r="A16" s="10">
        <v>32131</v>
      </c>
      <c r="B16" s="11" t="s">
        <v>14</v>
      </c>
      <c r="C16" s="15">
        <v>1000</v>
      </c>
      <c r="D16" s="14"/>
      <c r="E16" s="14"/>
      <c r="F16" s="14"/>
      <c r="G16" s="14"/>
      <c r="H16" s="14"/>
      <c r="I16" s="14"/>
      <c r="J16" s="14"/>
      <c r="K16" s="14"/>
      <c r="L16" s="22"/>
      <c r="M16" s="22"/>
      <c r="N16" s="22">
        <f t="shared" si="0"/>
        <v>800</v>
      </c>
      <c r="O16" s="45" t="s">
        <v>74</v>
      </c>
    </row>
    <row r="17" spans="1:15" ht="12.75">
      <c r="A17" s="10">
        <v>32132</v>
      </c>
      <c r="B17" s="23" t="s">
        <v>45</v>
      </c>
      <c r="C17" s="15">
        <v>1000</v>
      </c>
      <c r="D17" s="14"/>
      <c r="E17" s="14"/>
      <c r="F17" s="14"/>
      <c r="G17" s="14"/>
      <c r="H17" s="14"/>
      <c r="I17" s="14"/>
      <c r="J17" s="14"/>
      <c r="K17" s="14"/>
      <c r="L17" s="22"/>
      <c r="M17" s="22"/>
      <c r="N17" s="22">
        <f t="shared" si="0"/>
        <v>800</v>
      </c>
      <c r="O17" s="45" t="s">
        <v>74</v>
      </c>
    </row>
    <row r="18" spans="1:23" s="17" customFormat="1" ht="12.75">
      <c r="A18" s="12">
        <v>322</v>
      </c>
      <c r="B18" s="13" t="s">
        <v>3</v>
      </c>
      <c r="C18" s="52">
        <f>C19+C20+C21+C22+C23+C24+C25+C26+C27+C28+C29+C30+C31+C32+C33+C34+C35+C36</f>
        <v>97900</v>
      </c>
      <c r="D18" s="16"/>
      <c r="E18" s="16"/>
      <c r="F18" s="16"/>
      <c r="G18" s="16"/>
      <c r="H18" s="16"/>
      <c r="I18" s="16"/>
      <c r="J18" s="16"/>
      <c r="K18" s="16"/>
      <c r="L18" s="52"/>
      <c r="M18" s="52"/>
      <c r="N18" s="52">
        <f t="shared" si="0"/>
        <v>78320</v>
      </c>
      <c r="O18" s="51"/>
      <c r="P18" s="58"/>
      <c r="Q18" s="58"/>
      <c r="R18" s="58"/>
      <c r="S18" s="58"/>
      <c r="T18" s="58"/>
      <c r="U18" s="58"/>
      <c r="V18" s="58"/>
      <c r="W18" s="56"/>
    </row>
    <row r="19" spans="1:15" ht="12.75">
      <c r="A19" s="10">
        <v>32211</v>
      </c>
      <c r="B19" s="11" t="s">
        <v>15</v>
      </c>
      <c r="C19" s="15">
        <v>1000</v>
      </c>
      <c r="D19" s="14"/>
      <c r="E19" s="14"/>
      <c r="F19" s="14"/>
      <c r="G19" s="14"/>
      <c r="H19" s="14"/>
      <c r="I19" s="14"/>
      <c r="J19" s="14"/>
      <c r="K19" s="14"/>
      <c r="L19" s="22"/>
      <c r="M19" s="22"/>
      <c r="N19" s="22">
        <f t="shared" si="0"/>
        <v>800</v>
      </c>
      <c r="O19" s="45" t="s">
        <v>74</v>
      </c>
    </row>
    <row r="20" spans="1:17" ht="25.5">
      <c r="A20" s="10">
        <v>32212</v>
      </c>
      <c r="B20" s="11" t="s">
        <v>16</v>
      </c>
      <c r="C20" s="15">
        <v>500</v>
      </c>
      <c r="D20" s="14"/>
      <c r="E20" s="14"/>
      <c r="F20" s="14"/>
      <c r="G20" s="14"/>
      <c r="H20" s="14"/>
      <c r="I20" s="14"/>
      <c r="J20" s="14"/>
      <c r="K20" s="14"/>
      <c r="L20" s="22"/>
      <c r="M20" s="22"/>
      <c r="N20" s="22">
        <f t="shared" si="0"/>
        <v>400</v>
      </c>
      <c r="O20" s="45" t="s">
        <v>74</v>
      </c>
      <c r="Q20" s="57"/>
    </row>
    <row r="21" spans="1:15" ht="25.5">
      <c r="A21" s="10">
        <v>32214</v>
      </c>
      <c r="B21" s="11" t="s">
        <v>17</v>
      </c>
      <c r="C21" s="15">
        <v>500</v>
      </c>
      <c r="D21" s="14"/>
      <c r="E21" s="14"/>
      <c r="F21" s="14"/>
      <c r="G21" s="14"/>
      <c r="H21" s="14"/>
      <c r="I21" s="14"/>
      <c r="J21" s="14"/>
      <c r="K21" s="14"/>
      <c r="L21" s="22"/>
      <c r="M21" s="22"/>
      <c r="N21" s="22">
        <f t="shared" si="0"/>
        <v>400</v>
      </c>
      <c r="O21" s="45" t="s">
        <v>74</v>
      </c>
    </row>
    <row r="22" spans="1:15" ht="12.75">
      <c r="A22" s="10">
        <v>32216</v>
      </c>
      <c r="B22" s="11" t="s">
        <v>18</v>
      </c>
      <c r="C22" s="15">
        <v>2000</v>
      </c>
      <c r="D22" s="14"/>
      <c r="E22" s="14"/>
      <c r="F22" s="14"/>
      <c r="G22" s="14"/>
      <c r="H22" s="14"/>
      <c r="I22" s="14"/>
      <c r="J22" s="14"/>
      <c r="K22" s="14"/>
      <c r="L22" s="22"/>
      <c r="M22" s="22"/>
      <c r="N22" s="22">
        <f t="shared" si="0"/>
        <v>1600</v>
      </c>
      <c r="O22" s="45" t="s">
        <v>74</v>
      </c>
    </row>
    <row r="23" spans="1:15" ht="12.75">
      <c r="A23" s="10">
        <v>32219</v>
      </c>
      <c r="B23" s="11" t="s">
        <v>30</v>
      </c>
      <c r="C23" s="15">
        <v>500</v>
      </c>
      <c r="D23" s="14"/>
      <c r="E23" s="14"/>
      <c r="F23" s="14"/>
      <c r="G23" s="14"/>
      <c r="H23" s="14"/>
      <c r="I23" s="14"/>
      <c r="J23" s="14"/>
      <c r="K23" s="14"/>
      <c r="L23" s="22"/>
      <c r="M23" s="22"/>
      <c r="N23" s="22">
        <f t="shared" si="0"/>
        <v>400</v>
      </c>
      <c r="O23" s="45" t="s">
        <v>74</v>
      </c>
    </row>
    <row r="24" spans="1:15" ht="12.75">
      <c r="A24" s="10">
        <v>32221</v>
      </c>
      <c r="B24" s="23" t="s">
        <v>52</v>
      </c>
      <c r="C24" s="15">
        <v>500</v>
      </c>
      <c r="D24" s="14"/>
      <c r="E24" s="14"/>
      <c r="F24" s="14"/>
      <c r="G24" s="14"/>
      <c r="H24" s="14"/>
      <c r="I24" s="14"/>
      <c r="J24" s="14"/>
      <c r="K24" s="14"/>
      <c r="L24" s="22"/>
      <c r="M24" s="22"/>
      <c r="N24" s="22">
        <f t="shared" si="0"/>
        <v>400</v>
      </c>
      <c r="O24" s="45" t="s">
        <v>74</v>
      </c>
    </row>
    <row r="25" spans="1:15" ht="12.75">
      <c r="A25" s="10">
        <v>32224</v>
      </c>
      <c r="B25" s="23" t="s">
        <v>41</v>
      </c>
      <c r="C25" s="15">
        <v>45000</v>
      </c>
      <c r="D25" s="14"/>
      <c r="E25" s="14"/>
      <c r="F25" s="14"/>
      <c r="G25" s="14"/>
      <c r="H25" s="14"/>
      <c r="I25" s="14"/>
      <c r="J25" s="14"/>
      <c r="K25" s="14"/>
      <c r="L25" s="22"/>
      <c r="M25" s="22"/>
      <c r="N25" s="22">
        <f t="shared" si="0"/>
        <v>36000</v>
      </c>
      <c r="O25" s="45" t="s">
        <v>74</v>
      </c>
    </row>
    <row r="26" spans="1:15" ht="12.75">
      <c r="A26" s="10">
        <v>32231</v>
      </c>
      <c r="B26" s="27" t="s">
        <v>27</v>
      </c>
      <c r="C26" s="15">
        <v>12000</v>
      </c>
      <c r="D26" s="14"/>
      <c r="E26" s="14"/>
      <c r="F26" s="14"/>
      <c r="G26" s="14"/>
      <c r="H26" s="14"/>
      <c r="I26" s="14"/>
      <c r="J26" s="14"/>
      <c r="K26" s="14"/>
      <c r="L26" s="22"/>
      <c r="M26" s="22"/>
      <c r="N26" s="22">
        <f t="shared" si="0"/>
        <v>9600</v>
      </c>
      <c r="O26" s="45" t="s">
        <v>74</v>
      </c>
    </row>
    <row r="27" spans="1:15" ht="12.75">
      <c r="A27" s="10">
        <v>32232</v>
      </c>
      <c r="B27" s="27" t="s">
        <v>68</v>
      </c>
      <c r="C27" s="15">
        <v>20000</v>
      </c>
      <c r="D27" s="14"/>
      <c r="E27" s="14"/>
      <c r="F27" s="14"/>
      <c r="G27" s="14"/>
      <c r="H27" s="14"/>
      <c r="I27" s="14"/>
      <c r="J27" s="14"/>
      <c r="K27" s="14"/>
      <c r="L27" s="22"/>
      <c r="M27" s="22"/>
      <c r="N27" s="22">
        <f t="shared" si="0"/>
        <v>16000</v>
      </c>
      <c r="O27" s="45" t="s">
        <v>74</v>
      </c>
    </row>
    <row r="28" spans="1:15" ht="12.75">
      <c r="A28" s="10">
        <v>32233</v>
      </c>
      <c r="B28" s="27" t="s">
        <v>38</v>
      </c>
      <c r="C28" s="15">
        <v>5000</v>
      </c>
      <c r="D28" s="14"/>
      <c r="E28" s="14"/>
      <c r="F28" s="14"/>
      <c r="G28" s="14"/>
      <c r="H28" s="14"/>
      <c r="I28" s="14"/>
      <c r="J28" s="14"/>
      <c r="K28" s="14"/>
      <c r="L28" s="22"/>
      <c r="M28" s="22"/>
      <c r="N28" s="22">
        <f t="shared" si="0"/>
        <v>4000</v>
      </c>
      <c r="O28" s="45" t="s">
        <v>74</v>
      </c>
    </row>
    <row r="29" spans="1:15" ht="12.75">
      <c r="A29" s="10">
        <v>32234</v>
      </c>
      <c r="B29" s="23" t="s">
        <v>46</v>
      </c>
      <c r="C29" s="15">
        <v>8000</v>
      </c>
      <c r="D29" s="14"/>
      <c r="E29" s="14"/>
      <c r="F29" s="14"/>
      <c r="G29" s="14"/>
      <c r="H29" s="14"/>
      <c r="I29" s="14"/>
      <c r="J29" s="14"/>
      <c r="K29" s="14"/>
      <c r="L29" s="22"/>
      <c r="M29" s="22"/>
      <c r="N29" s="22">
        <f t="shared" si="0"/>
        <v>6400</v>
      </c>
      <c r="O29" s="45" t="s">
        <v>74</v>
      </c>
    </row>
    <row r="30" spans="1:15" ht="25.5">
      <c r="A30" s="10">
        <v>32241</v>
      </c>
      <c r="B30" s="23" t="s">
        <v>42</v>
      </c>
      <c r="C30" s="15">
        <v>500</v>
      </c>
      <c r="D30" s="14"/>
      <c r="E30" s="14"/>
      <c r="F30" s="14"/>
      <c r="G30" s="14"/>
      <c r="H30" s="14"/>
      <c r="I30" s="14"/>
      <c r="J30" s="14"/>
      <c r="K30" s="14"/>
      <c r="L30" s="22"/>
      <c r="M30" s="22"/>
      <c r="N30" s="22">
        <f t="shared" si="0"/>
        <v>400</v>
      </c>
      <c r="O30" s="45" t="s">
        <v>74</v>
      </c>
    </row>
    <row r="31" spans="1:15" ht="25.5">
      <c r="A31" s="10">
        <v>32242</v>
      </c>
      <c r="B31" s="23" t="s">
        <v>53</v>
      </c>
      <c r="C31" s="15">
        <v>500</v>
      </c>
      <c r="D31" s="14"/>
      <c r="E31" s="14"/>
      <c r="F31" s="14"/>
      <c r="G31" s="14"/>
      <c r="H31" s="14"/>
      <c r="I31" s="14"/>
      <c r="J31" s="14"/>
      <c r="K31" s="14"/>
      <c r="L31" s="22"/>
      <c r="M31" s="22"/>
      <c r="N31" s="22">
        <f t="shared" si="0"/>
        <v>400</v>
      </c>
      <c r="O31" s="45" t="s">
        <v>74</v>
      </c>
    </row>
    <row r="32" spans="1:15" ht="25.5">
      <c r="A32" s="10">
        <v>32243</v>
      </c>
      <c r="B32" s="23" t="s">
        <v>54</v>
      </c>
      <c r="C32" s="15">
        <v>500</v>
      </c>
      <c r="D32" s="14"/>
      <c r="E32" s="14"/>
      <c r="F32" s="14"/>
      <c r="G32" s="14"/>
      <c r="H32" s="14"/>
      <c r="I32" s="14"/>
      <c r="J32" s="14"/>
      <c r="K32" s="14"/>
      <c r="L32" s="22"/>
      <c r="M32" s="22"/>
      <c r="N32" s="22">
        <f t="shared" si="0"/>
        <v>400</v>
      </c>
      <c r="O32" s="45" t="s">
        <v>74</v>
      </c>
    </row>
    <row r="33" spans="1:15" ht="25.5">
      <c r="A33" s="10">
        <v>32244</v>
      </c>
      <c r="B33" s="11" t="s">
        <v>19</v>
      </c>
      <c r="C33" s="15">
        <v>500</v>
      </c>
      <c r="D33" s="14"/>
      <c r="E33" s="14"/>
      <c r="F33" s="14"/>
      <c r="G33" s="14"/>
      <c r="H33" s="14"/>
      <c r="I33" s="14"/>
      <c r="J33" s="14"/>
      <c r="K33" s="14"/>
      <c r="L33" s="22"/>
      <c r="M33" s="22"/>
      <c r="N33" s="22">
        <f t="shared" si="0"/>
        <v>400</v>
      </c>
      <c r="O33" s="45" t="s">
        <v>74</v>
      </c>
    </row>
    <row r="34" spans="1:15" ht="12.75">
      <c r="A34" s="10">
        <v>32251</v>
      </c>
      <c r="B34" s="11" t="s">
        <v>31</v>
      </c>
      <c r="C34" s="15">
        <v>500</v>
      </c>
      <c r="D34" s="14"/>
      <c r="E34" s="14"/>
      <c r="F34" s="14"/>
      <c r="G34" s="14"/>
      <c r="H34" s="14"/>
      <c r="I34" s="14"/>
      <c r="J34" s="14"/>
      <c r="K34" s="14"/>
      <c r="L34" s="22"/>
      <c r="M34" s="22"/>
      <c r="N34" s="22">
        <f t="shared" si="0"/>
        <v>400</v>
      </c>
      <c r="O34" s="45" t="s">
        <v>74</v>
      </c>
    </row>
    <row r="35" spans="1:15" ht="12.75">
      <c r="A35" s="10">
        <v>32252</v>
      </c>
      <c r="B35" s="11" t="s">
        <v>32</v>
      </c>
      <c r="C35" s="15">
        <v>200</v>
      </c>
      <c r="D35" s="14"/>
      <c r="E35" s="14"/>
      <c r="F35" s="14"/>
      <c r="G35" s="14"/>
      <c r="H35" s="14"/>
      <c r="I35" s="14"/>
      <c r="J35" s="14"/>
      <c r="K35" s="14"/>
      <c r="L35" s="22"/>
      <c r="M35" s="22"/>
      <c r="N35" s="22">
        <f t="shared" si="0"/>
        <v>160</v>
      </c>
      <c r="O35" s="45" t="s">
        <v>74</v>
      </c>
    </row>
    <row r="36" spans="1:15" ht="25.5">
      <c r="A36" s="10">
        <v>32271</v>
      </c>
      <c r="B36" s="23" t="s">
        <v>40</v>
      </c>
      <c r="C36" s="15">
        <v>200</v>
      </c>
      <c r="D36" s="14"/>
      <c r="E36" s="14"/>
      <c r="F36" s="14"/>
      <c r="G36" s="14"/>
      <c r="H36" s="14"/>
      <c r="I36" s="14"/>
      <c r="J36" s="14"/>
      <c r="K36" s="14"/>
      <c r="L36" s="22"/>
      <c r="M36" s="22"/>
      <c r="N36" s="22">
        <f t="shared" si="0"/>
        <v>160</v>
      </c>
      <c r="O36" s="45" t="s">
        <v>74</v>
      </c>
    </row>
    <row r="37" spans="1:21" s="17" customFormat="1" ht="12.75">
      <c r="A37" s="12">
        <v>323</v>
      </c>
      <c r="B37" s="13" t="s">
        <v>4</v>
      </c>
      <c r="C37" s="52">
        <f>C38+C39+C40+C42+C43+C44+C45+C46+C47+C48+C49+C50+C51+C52+C53+C54+C55+C56+C57+C58</f>
        <v>296060</v>
      </c>
      <c r="D37" s="16"/>
      <c r="E37" s="16"/>
      <c r="F37" s="16"/>
      <c r="G37" s="16"/>
      <c r="H37" s="16"/>
      <c r="I37" s="16"/>
      <c r="J37" s="16"/>
      <c r="K37" s="16"/>
      <c r="L37" s="52"/>
      <c r="M37" s="52"/>
      <c r="N37" s="52">
        <f t="shared" si="0"/>
        <v>236848</v>
      </c>
      <c r="O37" s="51"/>
      <c r="P37" s="58"/>
      <c r="Q37" s="58"/>
      <c r="R37" s="58"/>
      <c r="S37" s="58"/>
      <c r="T37" s="58"/>
      <c r="U37" s="59"/>
    </row>
    <row r="38" spans="1:15" ht="12.75">
      <c r="A38" s="10">
        <v>32311</v>
      </c>
      <c r="B38" s="11" t="s">
        <v>20</v>
      </c>
      <c r="C38" s="15">
        <v>3500</v>
      </c>
      <c r="D38" s="14"/>
      <c r="E38" s="14"/>
      <c r="F38" s="14"/>
      <c r="G38" s="14"/>
      <c r="H38" s="14"/>
      <c r="I38" s="14"/>
      <c r="J38" s="14"/>
      <c r="K38" s="14"/>
      <c r="L38" s="22"/>
      <c r="M38" s="22"/>
      <c r="N38" s="22">
        <f t="shared" si="0"/>
        <v>2800</v>
      </c>
      <c r="O38" s="45" t="s">
        <v>74</v>
      </c>
    </row>
    <row r="39" spans="1:15" ht="12.75">
      <c r="A39" s="10">
        <v>32313</v>
      </c>
      <c r="B39" s="11" t="s">
        <v>33</v>
      </c>
      <c r="C39" s="15">
        <v>500</v>
      </c>
      <c r="D39" s="14"/>
      <c r="E39" s="14"/>
      <c r="F39" s="14"/>
      <c r="G39" s="14"/>
      <c r="H39" s="14"/>
      <c r="I39" s="14"/>
      <c r="J39" s="14"/>
      <c r="K39" s="14"/>
      <c r="L39" s="22"/>
      <c r="M39" s="22"/>
      <c r="N39" s="22">
        <f t="shared" si="0"/>
        <v>400</v>
      </c>
      <c r="O39" s="45" t="s">
        <v>74</v>
      </c>
    </row>
    <row r="40" spans="1:15" ht="12.75">
      <c r="A40" s="10">
        <v>32319</v>
      </c>
      <c r="B40" s="23" t="s">
        <v>47</v>
      </c>
      <c r="C40" s="15">
        <v>225000</v>
      </c>
      <c r="D40" s="14"/>
      <c r="E40" s="14"/>
      <c r="F40" s="14"/>
      <c r="G40" s="14"/>
      <c r="H40" s="14"/>
      <c r="I40" s="14"/>
      <c r="J40" s="14"/>
      <c r="K40" s="14"/>
      <c r="L40" s="22"/>
      <c r="M40" s="22"/>
      <c r="N40" s="22">
        <f t="shared" si="0"/>
        <v>180000</v>
      </c>
      <c r="O40" s="45" t="s">
        <v>74</v>
      </c>
    </row>
    <row r="41" spans="1:15" ht="12.75" hidden="1">
      <c r="A41" s="10"/>
      <c r="B41" s="27"/>
      <c r="C41" s="15"/>
      <c r="D41" s="14"/>
      <c r="E41" s="14"/>
      <c r="F41" s="14"/>
      <c r="G41" s="14"/>
      <c r="H41" s="14"/>
      <c r="I41" s="14"/>
      <c r="J41" s="14"/>
      <c r="K41" s="14"/>
      <c r="L41" s="22"/>
      <c r="M41" s="22"/>
      <c r="N41" s="22">
        <f t="shared" si="0"/>
        <v>0</v>
      </c>
      <c r="O41" s="45"/>
    </row>
    <row r="42" spans="1:15" ht="25.5">
      <c r="A42" s="10">
        <v>32322</v>
      </c>
      <c r="B42" s="23" t="s">
        <v>43</v>
      </c>
      <c r="C42" s="15">
        <v>10000</v>
      </c>
      <c r="D42" s="14"/>
      <c r="E42" s="14"/>
      <c r="F42" s="14"/>
      <c r="G42" s="14"/>
      <c r="H42" s="14"/>
      <c r="I42" s="14"/>
      <c r="J42" s="14"/>
      <c r="K42" s="14"/>
      <c r="L42" s="22"/>
      <c r="M42" s="22"/>
      <c r="N42" s="22">
        <f t="shared" si="0"/>
        <v>8000</v>
      </c>
      <c r="O42" s="45" t="s">
        <v>74</v>
      </c>
    </row>
    <row r="43" spans="1:15" ht="25.5">
      <c r="A43" s="10">
        <v>32323</v>
      </c>
      <c r="B43" s="23" t="s">
        <v>48</v>
      </c>
      <c r="C43" s="15">
        <v>3000</v>
      </c>
      <c r="D43" s="14"/>
      <c r="E43" s="14"/>
      <c r="F43" s="14"/>
      <c r="G43" s="14"/>
      <c r="H43" s="14"/>
      <c r="I43" s="14"/>
      <c r="J43" s="14"/>
      <c r="K43" s="14"/>
      <c r="L43" s="22"/>
      <c r="M43" s="22"/>
      <c r="N43" s="22">
        <f t="shared" si="0"/>
        <v>2400</v>
      </c>
      <c r="O43" s="45" t="s">
        <v>74</v>
      </c>
    </row>
    <row r="44" spans="1:15" ht="25.5">
      <c r="A44" s="10">
        <v>32329</v>
      </c>
      <c r="B44" s="11" t="s">
        <v>21</v>
      </c>
      <c r="C44" s="15">
        <v>500</v>
      </c>
      <c r="D44" s="14"/>
      <c r="E44" s="14"/>
      <c r="F44" s="14"/>
      <c r="G44" s="14"/>
      <c r="H44" s="14"/>
      <c r="I44" s="14"/>
      <c r="J44" s="14"/>
      <c r="K44" s="14"/>
      <c r="L44" s="22"/>
      <c r="M44" s="22"/>
      <c r="N44" s="22">
        <f t="shared" si="0"/>
        <v>400</v>
      </c>
      <c r="O44" s="45" t="s">
        <v>74</v>
      </c>
    </row>
    <row r="45" spans="1:15" ht="12.75">
      <c r="A45" s="10">
        <v>32332</v>
      </c>
      <c r="B45" s="11" t="s">
        <v>28</v>
      </c>
      <c r="C45" s="15">
        <v>200</v>
      </c>
      <c r="D45" s="14"/>
      <c r="E45" s="14"/>
      <c r="F45" s="14"/>
      <c r="G45" s="14"/>
      <c r="H45" s="14"/>
      <c r="I45" s="14"/>
      <c r="J45" s="14"/>
      <c r="K45" s="14"/>
      <c r="L45" s="22"/>
      <c r="M45" s="22"/>
      <c r="N45" s="22">
        <f t="shared" si="0"/>
        <v>160</v>
      </c>
      <c r="O45" s="45" t="s">
        <v>74</v>
      </c>
    </row>
    <row r="46" spans="1:15" ht="12.75">
      <c r="A46" s="10">
        <v>32341</v>
      </c>
      <c r="B46" s="11" t="s">
        <v>22</v>
      </c>
      <c r="C46" s="15">
        <v>2500</v>
      </c>
      <c r="D46" s="14"/>
      <c r="E46" s="14"/>
      <c r="F46" s="14"/>
      <c r="G46" s="14"/>
      <c r="H46" s="14"/>
      <c r="I46" s="14"/>
      <c r="J46" s="14"/>
      <c r="K46" s="14"/>
      <c r="L46" s="22"/>
      <c r="M46" s="22"/>
      <c r="N46" s="22">
        <f t="shared" si="0"/>
        <v>2000</v>
      </c>
      <c r="O46" s="45" t="s">
        <v>74</v>
      </c>
    </row>
    <row r="47" spans="1:15" ht="12.75">
      <c r="A47" s="10">
        <v>32342</v>
      </c>
      <c r="B47" s="11" t="s">
        <v>23</v>
      </c>
      <c r="C47" s="15">
        <v>5000</v>
      </c>
      <c r="D47" s="14"/>
      <c r="E47" s="14"/>
      <c r="F47" s="14"/>
      <c r="G47" s="14"/>
      <c r="H47" s="14"/>
      <c r="I47" s="14"/>
      <c r="J47" s="14"/>
      <c r="K47" s="14"/>
      <c r="L47" s="22"/>
      <c r="M47" s="22"/>
      <c r="N47" s="22">
        <f t="shared" si="0"/>
        <v>4000</v>
      </c>
      <c r="O47" s="45" t="s">
        <v>74</v>
      </c>
    </row>
    <row r="48" spans="1:15" ht="12.75">
      <c r="A48" s="10">
        <v>32343</v>
      </c>
      <c r="B48" s="23" t="s">
        <v>44</v>
      </c>
      <c r="C48" s="15">
        <v>500</v>
      </c>
      <c r="D48" s="14"/>
      <c r="E48" s="14"/>
      <c r="F48" s="14"/>
      <c r="G48" s="14"/>
      <c r="H48" s="14"/>
      <c r="I48" s="14"/>
      <c r="J48" s="14"/>
      <c r="K48" s="14"/>
      <c r="L48" s="22"/>
      <c r="M48" s="22"/>
      <c r="N48" s="22">
        <f t="shared" si="0"/>
        <v>400</v>
      </c>
      <c r="O48" s="45" t="s">
        <v>74</v>
      </c>
    </row>
    <row r="49" spans="1:15" ht="12.75">
      <c r="A49" s="10">
        <v>32359</v>
      </c>
      <c r="B49" s="27" t="s">
        <v>80</v>
      </c>
      <c r="C49" s="15">
        <v>2000</v>
      </c>
      <c r="D49" s="14"/>
      <c r="E49" s="14"/>
      <c r="F49" s="14"/>
      <c r="G49" s="14"/>
      <c r="H49" s="14"/>
      <c r="I49" s="14"/>
      <c r="J49" s="14"/>
      <c r="K49" s="14"/>
      <c r="L49" s="22"/>
      <c r="M49" s="22"/>
      <c r="N49" s="22">
        <f t="shared" si="0"/>
        <v>1600</v>
      </c>
      <c r="O49" s="45" t="s">
        <v>74</v>
      </c>
    </row>
    <row r="50" spans="1:15" ht="25.5">
      <c r="A50" s="10">
        <v>32361</v>
      </c>
      <c r="B50" s="27" t="s">
        <v>69</v>
      </c>
      <c r="C50" s="15">
        <v>5000</v>
      </c>
      <c r="D50" s="14"/>
      <c r="E50" s="14"/>
      <c r="F50" s="14"/>
      <c r="G50" s="14"/>
      <c r="H50" s="14"/>
      <c r="I50" s="14"/>
      <c r="J50" s="14"/>
      <c r="K50" s="14"/>
      <c r="L50" s="22"/>
      <c r="M50" s="22"/>
      <c r="N50" s="22">
        <f t="shared" si="0"/>
        <v>4000</v>
      </c>
      <c r="O50" s="45" t="s">
        <v>74</v>
      </c>
    </row>
    <row r="51" spans="1:15" ht="12.75">
      <c r="A51" s="10">
        <v>32363</v>
      </c>
      <c r="B51" s="23" t="s">
        <v>49</v>
      </c>
      <c r="C51" s="15">
        <v>2200</v>
      </c>
      <c r="D51" s="14"/>
      <c r="E51" s="14"/>
      <c r="F51" s="14"/>
      <c r="G51" s="14"/>
      <c r="H51" s="14"/>
      <c r="I51" s="14"/>
      <c r="J51" s="14"/>
      <c r="K51" s="14"/>
      <c r="L51" s="22"/>
      <c r="M51" s="22"/>
      <c r="N51" s="22">
        <f t="shared" si="0"/>
        <v>1760</v>
      </c>
      <c r="O51" s="45" t="s">
        <v>74</v>
      </c>
    </row>
    <row r="52" spans="1:15" ht="12.75">
      <c r="A52" s="10">
        <v>32379</v>
      </c>
      <c r="B52" s="11" t="s">
        <v>34</v>
      </c>
      <c r="C52" s="15">
        <v>2000</v>
      </c>
      <c r="D52" s="14"/>
      <c r="E52" s="14"/>
      <c r="F52" s="14"/>
      <c r="G52" s="14"/>
      <c r="H52" s="14"/>
      <c r="I52" s="14"/>
      <c r="J52" s="14"/>
      <c r="K52" s="14"/>
      <c r="L52" s="22"/>
      <c r="M52" s="22"/>
      <c r="N52" s="22">
        <f t="shared" si="0"/>
        <v>1600</v>
      </c>
      <c r="O52" s="45" t="s">
        <v>74</v>
      </c>
    </row>
    <row r="53" spans="1:15" ht="12.75">
      <c r="A53" s="10">
        <v>32389</v>
      </c>
      <c r="B53" s="11" t="s">
        <v>24</v>
      </c>
      <c r="C53" s="15">
        <v>3000</v>
      </c>
      <c r="D53" s="14"/>
      <c r="E53" s="14"/>
      <c r="F53" s="14"/>
      <c r="G53" s="14"/>
      <c r="H53" s="14"/>
      <c r="I53" s="14"/>
      <c r="J53" s="14"/>
      <c r="K53" s="14"/>
      <c r="L53" s="22"/>
      <c r="M53" s="22"/>
      <c r="N53" s="22">
        <f t="shared" si="0"/>
        <v>2400</v>
      </c>
      <c r="O53" s="45" t="s">
        <v>74</v>
      </c>
    </row>
    <row r="54" spans="1:15" ht="25.5">
      <c r="A54" s="10">
        <v>32391</v>
      </c>
      <c r="B54" s="23" t="s">
        <v>55</v>
      </c>
      <c r="C54" s="15">
        <v>500</v>
      </c>
      <c r="D54" s="14"/>
      <c r="E54" s="14"/>
      <c r="F54" s="14"/>
      <c r="G54" s="14"/>
      <c r="H54" s="14"/>
      <c r="I54" s="14"/>
      <c r="J54" s="14"/>
      <c r="K54" s="14"/>
      <c r="L54" s="22"/>
      <c r="M54" s="22"/>
      <c r="N54" s="22">
        <f t="shared" si="0"/>
        <v>400</v>
      </c>
      <c r="O54" s="45" t="s">
        <v>74</v>
      </c>
    </row>
    <row r="55" spans="1:15" ht="12.75">
      <c r="A55" s="10">
        <v>32394</v>
      </c>
      <c r="B55" s="23" t="s">
        <v>50</v>
      </c>
      <c r="C55" s="15">
        <v>2000</v>
      </c>
      <c r="D55" s="14"/>
      <c r="E55" s="14"/>
      <c r="F55" s="14"/>
      <c r="G55" s="14"/>
      <c r="H55" s="14"/>
      <c r="I55" s="14"/>
      <c r="J55" s="14"/>
      <c r="K55" s="14"/>
      <c r="L55" s="22"/>
      <c r="M55" s="22"/>
      <c r="N55" s="22">
        <f t="shared" si="0"/>
        <v>1600</v>
      </c>
      <c r="O55" s="45" t="s">
        <v>74</v>
      </c>
    </row>
    <row r="56" spans="1:15" ht="12.75">
      <c r="A56" s="10">
        <v>36395</v>
      </c>
      <c r="B56" s="27" t="s">
        <v>70</v>
      </c>
      <c r="C56" s="15">
        <v>500</v>
      </c>
      <c r="D56" s="14"/>
      <c r="E56" s="14"/>
      <c r="F56" s="14"/>
      <c r="G56" s="14"/>
      <c r="H56" s="14"/>
      <c r="I56" s="14"/>
      <c r="J56" s="14"/>
      <c r="K56" s="14"/>
      <c r="L56" s="22"/>
      <c r="M56" s="22"/>
      <c r="N56" s="22">
        <f t="shared" si="0"/>
        <v>400</v>
      </c>
      <c r="O56" s="45" t="s">
        <v>74</v>
      </c>
    </row>
    <row r="57" spans="1:15" ht="12.75">
      <c r="A57" s="10">
        <v>32396</v>
      </c>
      <c r="B57" s="11" t="s">
        <v>35</v>
      </c>
      <c r="C57" s="15">
        <v>3000</v>
      </c>
      <c r="D57" s="14"/>
      <c r="E57" s="14"/>
      <c r="F57" s="14"/>
      <c r="G57" s="14"/>
      <c r="H57" s="14"/>
      <c r="I57" s="14"/>
      <c r="J57" s="14"/>
      <c r="K57" s="14"/>
      <c r="L57" s="22"/>
      <c r="M57" s="22"/>
      <c r="N57" s="22">
        <f t="shared" si="0"/>
        <v>2400</v>
      </c>
      <c r="O57" s="45" t="s">
        <v>74</v>
      </c>
    </row>
    <row r="58" spans="1:15" ht="12.75">
      <c r="A58" s="10">
        <v>32399</v>
      </c>
      <c r="B58" s="11" t="s">
        <v>36</v>
      </c>
      <c r="C58" s="15">
        <v>25160</v>
      </c>
      <c r="D58" s="14"/>
      <c r="E58" s="14"/>
      <c r="F58" s="14"/>
      <c r="G58" s="14"/>
      <c r="H58" s="14"/>
      <c r="I58" s="14"/>
      <c r="J58" s="14"/>
      <c r="K58" s="14"/>
      <c r="L58" s="22"/>
      <c r="M58" s="22"/>
      <c r="N58" s="22">
        <f t="shared" si="0"/>
        <v>20128</v>
      </c>
      <c r="O58" s="45" t="s">
        <v>74</v>
      </c>
    </row>
    <row r="59" spans="1:20" s="17" customFormat="1" ht="12.75">
      <c r="A59" s="12">
        <v>329</v>
      </c>
      <c r="B59" s="13" t="s">
        <v>5</v>
      </c>
      <c r="C59" s="52">
        <f>C60+C61+C62+C63+C64+C65+C66</f>
        <v>19200</v>
      </c>
      <c r="D59" s="16"/>
      <c r="E59" s="16"/>
      <c r="F59" s="16"/>
      <c r="G59" s="16"/>
      <c r="H59" s="16"/>
      <c r="I59" s="16"/>
      <c r="J59" s="16"/>
      <c r="K59" s="16"/>
      <c r="L59" s="52"/>
      <c r="M59" s="52"/>
      <c r="N59" s="52">
        <f t="shared" si="0"/>
        <v>15360</v>
      </c>
      <c r="O59" s="51"/>
      <c r="P59" s="58"/>
      <c r="Q59" s="58"/>
      <c r="R59" s="58"/>
      <c r="S59" s="58"/>
      <c r="T59" s="56"/>
    </row>
    <row r="60" spans="1:15" s="17" customFormat="1" ht="12.75">
      <c r="A60" s="24">
        <v>32921</v>
      </c>
      <c r="B60" s="25" t="s">
        <v>51</v>
      </c>
      <c r="C60" s="15">
        <v>2500</v>
      </c>
      <c r="D60" s="19"/>
      <c r="E60" s="19"/>
      <c r="F60" s="19"/>
      <c r="G60" s="19"/>
      <c r="H60" s="16"/>
      <c r="I60" s="16"/>
      <c r="J60" s="16"/>
      <c r="K60" s="16"/>
      <c r="L60" s="22"/>
      <c r="M60" s="22"/>
      <c r="N60" s="22">
        <f t="shared" si="0"/>
        <v>2000</v>
      </c>
      <c r="O60" s="45" t="s">
        <v>74</v>
      </c>
    </row>
    <row r="61" spans="1:15" s="17" customFormat="1" ht="12.75">
      <c r="A61" s="24">
        <v>32924</v>
      </c>
      <c r="B61" s="25" t="s">
        <v>58</v>
      </c>
      <c r="C61" s="15">
        <v>600</v>
      </c>
      <c r="D61" s="19"/>
      <c r="E61" s="19"/>
      <c r="F61" s="19"/>
      <c r="G61" s="19"/>
      <c r="H61" s="16"/>
      <c r="I61" s="16"/>
      <c r="J61" s="16"/>
      <c r="K61" s="16"/>
      <c r="L61" s="22"/>
      <c r="M61" s="22"/>
      <c r="N61" s="22">
        <f t="shared" si="0"/>
        <v>480</v>
      </c>
      <c r="O61" s="45" t="s">
        <v>74</v>
      </c>
    </row>
    <row r="62" spans="1:15" ht="12.75">
      <c r="A62" s="10">
        <v>32931</v>
      </c>
      <c r="B62" s="11" t="s">
        <v>25</v>
      </c>
      <c r="C62" s="15">
        <v>500</v>
      </c>
      <c r="D62" s="14"/>
      <c r="E62" s="14"/>
      <c r="F62" s="14"/>
      <c r="G62" s="14"/>
      <c r="H62" s="14"/>
      <c r="I62" s="14"/>
      <c r="J62" s="14"/>
      <c r="K62" s="14"/>
      <c r="L62" s="22"/>
      <c r="M62" s="22"/>
      <c r="N62" s="22">
        <f t="shared" si="0"/>
        <v>400</v>
      </c>
      <c r="O62" s="45" t="s">
        <v>74</v>
      </c>
    </row>
    <row r="63" spans="1:15" ht="12.75">
      <c r="A63" s="10">
        <v>32941</v>
      </c>
      <c r="B63" s="23" t="s">
        <v>56</v>
      </c>
      <c r="C63" s="15">
        <v>300</v>
      </c>
      <c r="D63" s="14"/>
      <c r="E63" s="14"/>
      <c r="F63" s="14"/>
      <c r="G63" s="14"/>
      <c r="H63" s="14"/>
      <c r="I63" s="14"/>
      <c r="J63" s="14"/>
      <c r="K63" s="14"/>
      <c r="L63" s="22"/>
      <c r="M63" s="22"/>
      <c r="N63" s="22">
        <f t="shared" si="0"/>
        <v>240</v>
      </c>
      <c r="O63" s="45" t="s">
        <v>74</v>
      </c>
    </row>
    <row r="64" spans="1:15" ht="12.75">
      <c r="A64" s="10">
        <v>32959</v>
      </c>
      <c r="B64" s="23" t="s">
        <v>57</v>
      </c>
      <c r="C64" s="15">
        <v>100</v>
      </c>
      <c r="D64" s="14"/>
      <c r="E64" s="14"/>
      <c r="F64" s="14"/>
      <c r="G64" s="14"/>
      <c r="H64" s="14"/>
      <c r="I64" s="14"/>
      <c r="J64" s="14"/>
      <c r="K64" s="14"/>
      <c r="L64" s="22"/>
      <c r="M64" s="22"/>
      <c r="N64" s="22">
        <f t="shared" si="0"/>
        <v>80</v>
      </c>
      <c r="O64" s="45" t="s">
        <v>74</v>
      </c>
    </row>
    <row r="65" spans="1:15" ht="12.75">
      <c r="A65" s="10">
        <v>32991</v>
      </c>
      <c r="B65" s="11" t="s">
        <v>37</v>
      </c>
      <c r="C65" s="15">
        <v>200</v>
      </c>
      <c r="D65" s="14"/>
      <c r="E65" s="14"/>
      <c r="F65" s="14"/>
      <c r="G65" s="14"/>
      <c r="H65" s="14"/>
      <c r="I65" s="14"/>
      <c r="J65" s="14"/>
      <c r="K65" s="14"/>
      <c r="L65" s="22"/>
      <c r="M65" s="22"/>
      <c r="N65" s="22">
        <f t="shared" si="0"/>
        <v>160</v>
      </c>
      <c r="O65" s="45" t="s">
        <v>74</v>
      </c>
    </row>
    <row r="66" spans="1:15" ht="12.75" customHeight="1">
      <c r="A66" s="10">
        <v>32999</v>
      </c>
      <c r="B66" s="23" t="s">
        <v>5</v>
      </c>
      <c r="C66" s="15">
        <v>15000</v>
      </c>
      <c r="D66" s="14"/>
      <c r="E66" s="14"/>
      <c r="F66" s="14"/>
      <c r="G66" s="14"/>
      <c r="H66" s="14"/>
      <c r="I66" s="14"/>
      <c r="J66" s="14"/>
      <c r="K66" s="14"/>
      <c r="L66" s="22"/>
      <c r="M66" s="22"/>
      <c r="N66" s="22">
        <f t="shared" si="0"/>
        <v>12000</v>
      </c>
      <c r="O66" s="45" t="s">
        <v>74</v>
      </c>
    </row>
    <row r="67" spans="1:15" s="3" customFormat="1" ht="12.75">
      <c r="A67" s="8">
        <v>34</v>
      </c>
      <c r="B67" s="9" t="s">
        <v>6</v>
      </c>
      <c r="C67" s="15">
        <v>1000</v>
      </c>
      <c r="D67" s="15"/>
      <c r="E67" s="15"/>
      <c r="F67" s="15"/>
      <c r="G67" s="15"/>
      <c r="H67" s="15"/>
      <c r="I67" s="15"/>
      <c r="J67" s="15"/>
      <c r="K67" s="15"/>
      <c r="L67" s="22"/>
      <c r="M67" s="22"/>
      <c r="N67" s="22">
        <f t="shared" si="0"/>
        <v>800</v>
      </c>
      <c r="O67" s="45"/>
    </row>
    <row r="68" spans="1:19" s="17" customFormat="1" ht="12.75">
      <c r="A68" s="12">
        <v>343</v>
      </c>
      <c r="B68" s="13" t="s">
        <v>7</v>
      </c>
      <c r="C68" s="52">
        <f>C69</f>
        <v>1000</v>
      </c>
      <c r="D68" s="16"/>
      <c r="E68" s="16"/>
      <c r="F68" s="16"/>
      <c r="G68" s="16"/>
      <c r="H68" s="16"/>
      <c r="I68" s="16"/>
      <c r="J68" s="16"/>
      <c r="K68" s="16"/>
      <c r="L68" s="52"/>
      <c r="M68" s="52"/>
      <c r="N68" s="52">
        <f t="shared" si="0"/>
        <v>800</v>
      </c>
      <c r="O68" s="51"/>
      <c r="S68" s="56"/>
    </row>
    <row r="69" spans="1:18" ht="12.75">
      <c r="A69" s="10">
        <v>34312</v>
      </c>
      <c r="B69" s="11" t="s">
        <v>26</v>
      </c>
      <c r="C69" s="15">
        <v>1000</v>
      </c>
      <c r="D69" s="14"/>
      <c r="E69" s="14"/>
      <c r="F69" s="14"/>
      <c r="G69" s="14"/>
      <c r="H69" s="14"/>
      <c r="I69" s="14"/>
      <c r="J69" s="14"/>
      <c r="K69" s="14"/>
      <c r="L69" s="22"/>
      <c r="M69" s="22"/>
      <c r="N69" s="22">
        <f t="shared" si="0"/>
        <v>800</v>
      </c>
      <c r="O69" s="45" t="s">
        <v>74</v>
      </c>
      <c r="R69" s="56"/>
    </row>
    <row r="70" spans="1:15" s="18" customFormat="1" ht="25.5">
      <c r="A70" s="8">
        <v>4</v>
      </c>
      <c r="B70" s="9" t="s">
        <v>9</v>
      </c>
      <c r="C70" s="15"/>
      <c r="D70" s="15"/>
      <c r="E70" s="15"/>
      <c r="F70" s="15"/>
      <c r="G70" s="15"/>
      <c r="H70" s="15"/>
      <c r="I70" s="15"/>
      <c r="J70" s="15"/>
      <c r="K70" s="15"/>
      <c r="L70" s="22"/>
      <c r="M70" s="22"/>
      <c r="N70" s="22"/>
      <c r="O70" s="45"/>
    </row>
    <row r="71" spans="1:15" s="3" customFormat="1" ht="25.5">
      <c r="A71" s="8">
        <v>42</v>
      </c>
      <c r="B71" s="9" t="s">
        <v>10</v>
      </c>
      <c r="C71" s="15"/>
      <c r="D71" s="15"/>
      <c r="E71" s="15"/>
      <c r="F71" s="15"/>
      <c r="G71" s="15"/>
      <c r="H71" s="15"/>
      <c r="I71" s="15"/>
      <c r="J71" s="15"/>
      <c r="K71" s="15"/>
      <c r="L71" s="22"/>
      <c r="M71" s="22"/>
      <c r="N71" s="22"/>
      <c r="O71" s="45"/>
    </row>
    <row r="72" spans="1:19" s="17" customFormat="1" ht="12.75">
      <c r="A72" s="12">
        <v>422</v>
      </c>
      <c r="B72" s="13" t="s">
        <v>8</v>
      </c>
      <c r="C72" s="52">
        <f>C73+C74+C75+C76+C77</f>
        <v>10153</v>
      </c>
      <c r="D72" s="16"/>
      <c r="E72" s="16"/>
      <c r="F72" s="16"/>
      <c r="G72" s="16"/>
      <c r="H72" s="16"/>
      <c r="I72" s="16"/>
      <c r="J72" s="16"/>
      <c r="K72" s="16"/>
      <c r="L72" s="52"/>
      <c r="M72" s="52"/>
      <c r="N72" s="52">
        <f aca="true" t="shared" si="1" ref="N72:N77">C72-C72*20%</f>
        <v>8122.4</v>
      </c>
      <c r="O72" s="51"/>
      <c r="P72" s="58"/>
      <c r="Q72" s="58"/>
      <c r="R72" s="56"/>
      <c r="S72" s="56"/>
    </row>
    <row r="73" spans="1:15" s="17" customFormat="1" ht="12" customHeight="1">
      <c r="A73" s="20">
        <v>42212</v>
      </c>
      <c r="B73" s="21" t="s">
        <v>39</v>
      </c>
      <c r="C73" s="15">
        <v>5000</v>
      </c>
      <c r="D73" s="16"/>
      <c r="E73" s="16"/>
      <c r="F73" s="19"/>
      <c r="G73" s="16"/>
      <c r="H73" s="16"/>
      <c r="I73" s="19"/>
      <c r="J73" s="16"/>
      <c r="K73" s="16"/>
      <c r="L73" s="22"/>
      <c r="M73" s="22"/>
      <c r="N73" s="22">
        <f t="shared" si="1"/>
        <v>4000</v>
      </c>
      <c r="O73" s="45" t="s">
        <v>74</v>
      </c>
    </row>
    <row r="74" spans="1:15" s="17" customFormat="1" ht="12" customHeight="1">
      <c r="A74" s="20">
        <v>42219</v>
      </c>
      <c r="B74" s="21" t="s">
        <v>81</v>
      </c>
      <c r="C74" s="15">
        <v>1000</v>
      </c>
      <c r="D74" s="16"/>
      <c r="E74" s="16"/>
      <c r="F74" s="19"/>
      <c r="G74" s="16"/>
      <c r="H74" s="16"/>
      <c r="I74" s="19"/>
      <c r="J74" s="16"/>
      <c r="K74" s="16"/>
      <c r="L74" s="22"/>
      <c r="M74" s="22"/>
      <c r="N74" s="22">
        <f t="shared" si="1"/>
        <v>800</v>
      </c>
      <c r="O74" s="45" t="s">
        <v>74</v>
      </c>
    </row>
    <row r="75" spans="1:15" s="17" customFormat="1" ht="12.75">
      <c r="A75" s="20">
        <v>42271</v>
      </c>
      <c r="B75" s="21" t="s">
        <v>79</v>
      </c>
      <c r="C75" s="15">
        <v>2000</v>
      </c>
      <c r="D75" s="16"/>
      <c r="E75" s="16"/>
      <c r="F75" s="19"/>
      <c r="G75" s="16"/>
      <c r="H75" s="16"/>
      <c r="I75" s="19"/>
      <c r="J75" s="16"/>
      <c r="K75" s="16"/>
      <c r="L75" s="22"/>
      <c r="M75" s="22"/>
      <c r="N75" s="22">
        <f t="shared" si="1"/>
        <v>1600</v>
      </c>
      <c r="O75" s="45" t="s">
        <v>74</v>
      </c>
    </row>
    <row r="76" spans="1:15" s="17" customFormat="1" ht="12.75">
      <c r="A76" s="20">
        <v>42272</v>
      </c>
      <c r="B76" s="21" t="s">
        <v>82</v>
      </c>
      <c r="C76" s="15">
        <v>1000</v>
      </c>
      <c r="D76" s="16"/>
      <c r="E76" s="16"/>
      <c r="F76" s="19"/>
      <c r="G76" s="16"/>
      <c r="H76" s="16"/>
      <c r="I76" s="19"/>
      <c r="J76" s="16"/>
      <c r="K76" s="16"/>
      <c r="L76" s="22"/>
      <c r="M76" s="22"/>
      <c r="N76" s="22">
        <f t="shared" si="1"/>
        <v>800</v>
      </c>
      <c r="O76" s="45" t="s">
        <v>74</v>
      </c>
    </row>
    <row r="77" spans="1:15" s="17" customFormat="1" ht="12.75" customHeight="1">
      <c r="A77" s="20">
        <v>42273</v>
      </c>
      <c r="B77" s="21" t="s">
        <v>83</v>
      </c>
      <c r="C77" s="15">
        <v>1153</v>
      </c>
      <c r="D77" s="16"/>
      <c r="E77" s="16"/>
      <c r="F77" s="19"/>
      <c r="G77" s="16"/>
      <c r="H77" s="16"/>
      <c r="I77" s="19"/>
      <c r="J77" s="16"/>
      <c r="K77" s="16"/>
      <c r="L77" s="22"/>
      <c r="M77" s="22"/>
      <c r="N77" s="22">
        <f t="shared" si="1"/>
        <v>922.4</v>
      </c>
      <c r="O77" s="45" t="s">
        <v>74</v>
      </c>
    </row>
    <row r="78" spans="1:13" ht="12.75">
      <c r="A78" s="5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5.75">
      <c r="A79" s="5"/>
      <c r="B79" s="47" t="s">
        <v>73</v>
      </c>
      <c r="C79" s="48">
        <f>C70+C9</f>
        <v>325260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8">
        <f>N70+N9</f>
        <v>260208</v>
      </c>
    </row>
    <row r="80" spans="1:13" ht="12.75">
      <c r="A80" s="5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2.75">
      <c r="A81" s="5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4" ht="12.75">
      <c r="A82" s="5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 t="s">
        <v>78</v>
      </c>
    </row>
    <row r="83" spans="1:14" ht="12.75">
      <c r="A83" s="5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 t="s">
        <v>86</v>
      </c>
    </row>
    <row r="84" spans="1:13" ht="12.75">
      <c r="A84" s="5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5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5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5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5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5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5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5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5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5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5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5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5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5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5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5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5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5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5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5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409.5">
      <c r="A104" s="5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409.5">
      <c r="A105" s="5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409.5">
      <c r="A106" s="5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409.5">
      <c r="A107" s="5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409.5">
      <c r="A108" s="5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5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5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5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5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5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5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5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5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5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5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5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5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5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5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5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5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5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5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5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5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5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5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5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5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5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5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5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5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5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5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5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5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5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5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5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5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5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5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5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5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5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5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5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5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5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5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5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5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5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5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</sheetData>
  <sheetProtection/>
  <mergeCells count="3">
    <mergeCell ref="A1:B1"/>
    <mergeCell ref="A2:B2"/>
    <mergeCell ref="A4:O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portrait" paperSize="9" scale="63" r:id="rId1"/>
  <headerFooter alignWithMargins="0">
    <oddFooter>&amp;R&amp;P</oddFooter>
  </headerFooter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Darija</cp:lastModifiedBy>
  <cp:lastPrinted>2018-11-29T11:25:57Z</cp:lastPrinted>
  <dcterms:created xsi:type="dcterms:W3CDTF">2013-09-11T11:00:21Z</dcterms:created>
  <dcterms:modified xsi:type="dcterms:W3CDTF">2023-02-10T10:27:06Z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